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  <sheet name="Sheet2" sheetId="2" r:id="rId2"/>
    <sheet name="DV-IDENTITY-0" sheetId="3" state="veryHidden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<sst xmlns="http://schemas.openxmlformats.org/spreadsheetml/2006/main" count="61" uniqueCount="33">
  <si>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r>
      <t>Table 1.</t>
    </r>
    <r>
      <rPr>
        <sz val="11"/>
        <color indexed="8"/>
        <rFont val="Times New Roman"/>
        <family val="1"/>
      </rPr>
      <t xml:space="preserve"> Characteristics of the 10 Patients Underwent “CUSA-ultrasonic dissector-extracorporeal Pringle maneuver” technique</t>
    </r>
  </si>
  <si>
    <t>Case</t>
  </si>
  <si>
    <t>Age(y)</t>
  </si>
  <si>
    <t>Sex</t>
  </si>
  <si>
    <t>Tumor Number</t>
  </si>
  <si>
    <t>Tumor Site</t>
  </si>
  <si>
    <t>Surgery
Type</t>
  </si>
  <si>
    <t>Tumor
 Size
(cm)</t>
  </si>
  <si>
    <t>Blood Loss
(ml)</t>
  </si>
  <si>
    <t>Operative Time
(min)</t>
  </si>
  <si>
    <t>Pringle's
Maneuver
(Times)</t>
  </si>
  <si>
    <t>Pringle 
Time (min)</t>
  </si>
  <si>
    <t>Postoperative
Hospital
Stay(d)</t>
  </si>
  <si>
    <t>Postoperative
 Morbidity
(Clavien-Dindo)</t>
  </si>
  <si>
    <t>female</t>
  </si>
  <si>
    <t>S5/8</t>
  </si>
  <si>
    <t>S5 + S8 ventral segmentectomy</t>
  </si>
  <si>
    <t>Ⅰ</t>
  </si>
  <si>
    <t>male</t>
  </si>
  <si>
    <t>S8</t>
  </si>
  <si>
    <t>S8 segmentectomy</t>
  </si>
  <si>
    <t>S2, S3</t>
  </si>
  <si>
    <t>left lateral hepatolobectomy</t>
  </si>
  <si>
    <t>S3</t>
  </si>
  <si>
    <t>S4a, S4b</t>
  </si>
  <si>
    <t>S4 segmentectomy</t>
  </si>
  <si>
    <t>S5</t>
  </si>
  <si>
    <t>S5 segmentectomy</t>
  </si>
  <si>
    <t>S6, S7</t>
  </si>
  <si>
    <t>S6 + S7 segmentectomy</t>
  </si>
  <si>
    <t>Mean</t>
  </si>
  <si>
    <t>——</t>
  </si>
  <si>
    <t>AAAAAH384Q8=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</si>
</sst>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P21" sqref="P21"/>
    </sheetView>
  </sheetViews>
  <sheetFormatPr defaultColWidth="8.8515625" defaultRowHeight="15"/>
  <cols>
    <col min="1" max="1" width="6.00390625" style="0" customWidth="1"/>
    <col min="2" max="2" width="7.00390625" style="0" customWidth="1"/>
    <col min="3" max="3" width="6.7109375" style="0" customWidth="1"/>
    <col min="4" max="4" width="8.140625" style="1" customWidth="1"/>
    <col min="5" max="5" width="8.7109375" style="1" customWidth="1"/>
    <col min="6" max="6" width="27.421875" style="1" customWidth="1"/>
    <col min="7" max="7" width="7.28125" style="1" customWidth="1"/>
    <col min="8" max="8" width="6.140625" style="0" customWidth="1"/>
    <col min="9" max="9" width="9.28125" style="0" customWidth="1"/>
    <col min="10" max="10" width="10.28125" style="1" customWidth="1"/>
    <col min="11" max="11" width="7.7109375" style="0" customWidth="1"/>
    <col min="12" max="12" width="13.28125" style="0" customWidth="1"/>
    <col min="13" max="13" width="14.28125" style="0" customWidth="1"/>
  </cols>
  <sheetData>
    <row r="1" spans="1:13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6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4.25">
      <c r="A3" s="5">
        <v>1</v>
      </c>
      <c r="B3" s="6">
        <v>54</v>
      </c>
      <c r="C3" s="6" t="s">
        <v>14</v>
      </c>
      <c r="D3" s="5">
        <v>1</v>
      </c>
      <c r="E3" s="5" t="s">
        <v>15</v>
      </c>
      <c r="F3" s="5" t="s">
        <v>16</v>
      </c>
      <c r="G3" s="5">
        <v>2</v>
      </c>
      <c r="H3" s="6">
        <v>150</v>
      </c>
      <c r="I3" s="6">
        <v>145</v>
      </c>
      <c r="J3" s="5">
        <v>4</v>
      </c>
      <c r="K3" s="5">
        <v>60</v>
      </c>
      <c r="L3" s="6">
        <v>6</v>
      </c>
      <c r="M3" s="5" t="s">
        <v>17</v>
      </c>
    </row>
    <row r="4" spans="1:13" ht="14.25">
      <c r="A4" s="5">
        <v>2</v>
      </c>
      <c r="B4" s="6">
        <v>56</v>
      </c>
      <c r="C4" s="6" t="s">
        <v>18</v>
      </c>
      <c r="D4" s="5">
        <v>1</v>
      </c>
      <c r="E4" s="5" t="s">
        <v>19</v>
      </c>
      <c r="F4" s="5" t="s">
        <v>20</v>
      </c>
      <c r="G4" s="5">
        <v>3</v>
      </c>
      <c r="H4" s="6">
        <v>50</v>
      </c>
      <c r="I4" s="6">
        <v>115</v>
      </c>
      <c r="J4" s="5">
        <v>3</v>
      </c>
      <c r="K4" s="5">
        <v>45</v>
      </c>
      <c r="L4" s="6">
        <v>5</v>
      </c>
      <c r="M4" s="5" t="s">
        <v>17</v>
      </c>
    </row>
    <row r="5" spans="1:13" ht="14.25">
      <c r="A5" s="5">
        <v>3</v>
      </c>
      <c r="B5" s="6">
        <v>47</v>
      </c>
      <c r="C5" s="6" t="s">
        <v>18</v>
      </c>
      <c r="D5" s="5">
        <v>2</v>
      </c>
      <c r="E5" s="5" t="s">
        <v>21</v>
      </c>
      <c r="F5" s="5" t="s">
        <v>22</v>
      </c>
      <c r="G5" s="5">
        <v>4.5</v>
      </c>
      <c r="H5" s="6">
        <v>10</v>
      </c>
      <c r="I5" s="6">
        <v>120</v>
      </c>
      <c r="J5" s="5">
        <v>3</v>
      </c>
      <c r="K5" s="5">
        <v>45</v>
      </c>
      <c r="L5" s="6">
        <v>4</v>
      </c>
      <c r="M5" s="5" t="s">
        <v>17</v>
      </c>
    </row>
    <row r="6" spans="1:13" ht="14.25">
      <c r="A6" s="5">
        <v>4</v>
      </c>
      <c r="B6" s="6">
        <v>67</v>
      </c>
      <c r="C6" s="6" t="s">
        <v>18</v>
      </c>
      <c r="D6" s="5">
        <v>1</v>
      </c>
      <c r="E6" s="5" t="s">
        <v>23</v>
      </c>
      <c r="F6" s="5" t="s">
        <v>22</v>
      </c>
      <c r="G6" s="5">
        <v>5</v>
      </c>
      <c r="H6" s="6">
        <v>20</v>
      </c>
      <c r="I6" s="6">
        <v>100</v>
      </c>
      <c r="J6" s="5">
        <v>3</v>
      </c>
      <c r="K6" s="5">
        <v>45</v>
      </c>
      <c r="L6" s="6">
        <v>4</v>
      </c>
      <c r="M6" s="5" t="s">
        <v>17</v>
      </c>
    </row>
    <row r="7" spans="1:13" ht="14.25">
      <c r="A7" s="5">
        <v>5</v>
      </c>
      <c r="B7" s="6">
        <v>47</v>
      </c>
      <c r="C7" s="6" t="s">
        <v>18</v>
      </c>
      <c r="D7" s="5">
        <v>1</v>
      </c>
      <c r="E7" s="5" t="s">
        <v>24</v>
      </c>
      <c r="F7" s="5" t="s">
        <v>25</v>
      </c>
      <c r="G7" s="5">
        <v>4</v>
      </c>
      <c r="H7" s="6">
        <v>100</v>
      </c>
      <c r="I7" s="6">
        <v>110</v>
      </c>
      <c r="J7" s="5">
        <v>4</v>
      </c>
      <c r="K7" s="5">
        <v>60</v>
      </c>
      <c r="L7" s="6">
        <v>5</v>
      </c>
      <c r="M7" s="5" t="s">
        <v>17</v>
      </c>
    </row>
    <row r="8" spans="1:13" ht="14.25">
      <c r="A8" s="5">
        <v>6</v>
      </c>
      <c r="B8" s="6">
        <v>44</v>
      </c>
      <c r="C8" s="6" t="s">
        <v>18</v>
      </c>
      <c r="D8" s="5">
        <v>2</v>
      </c>
      <c r="E8" s="5" t="s">
        <v>19</v>
      </c>
      <c r="F8" s="5" t="s">
        <v>20</v>
      </c>
      <c r="G8" s="5">
        <v>5</v>
      </c>
      <c r="H8" s="6">
        <v>200</v>
      </c>
      <c r="I8" s="6">
        <v>195</v>
      </c>
      <c r="J8" s="5">
        <v>4</v>
      </c>
      <c r="K8" s="5">
        <v>60</v>
      </c>
      <c r="L8" s="6">
        <v>7</v>
      </c>
      <c r="M8" s="5" t="s">
        <v>17</v>
      </c>
    </row>
    <row r="9" spans="1:13" ht="14.25">
      <c r="A9" s="5">
        <v>7</v>
      </c>
      <c r="B9" s="6">
        <v>53</v>
      </c>
      <c r="C9" s="6" t="s">
        <v>18</v>
      </c>
      <c r="D9" s="5">
        <v>1</v>
      </c>
      <c r="E9" s="5" t="s">
        <v>26</v>
      </c>
      <c r="F9" s="5" t="s">
        <v>27</v>
      </c>
      <c r="G9" s="5">
        <v>6</v>
      </c>
      <c r="H9" s="6">
        <v>100</v>
      </c>
      <c r="I9" s="6">
        <v>150</v>
      </c>
      <c r="J9" s="5">
        <v>3</v>
      </c>
      <c r="K9" s="5">
        <v>45</v>
      </c>
      <c r="L9" s="6">
        <v>5</v>
      </c>
      <c r="M9" s="5" t="s">
        <v>17</v>
      </c>
    </row>
    <row r="10" spans="1:13" ht="14.25">
      <c r="A10" s="5">
        <v>8</v>
      </c>
      <c r="B10" s="6">
        <v>65</v>
      </c>
      <c r="C10" s="6" t="s">
        <v>18</v>
      </c>
      <c r="D10" s="5">
        <v>1</v>
      </c>
      <c r="E10" s="5" t="s">
        <v>26</v>
      </c>
      <c r="F10" s="5" t="s">
        <v>27</v>
      </c>
      <c r="G10" s="5">
        <v>6.5</v>
      </c>
      <c r="H10" s="6">
        <v>200</v>
      </c>
      <c r="I10" s="6">
        <v>180</v>
      </c>
      <c r="J10" s="5">
        <v>4</v>
      </c>
      <c r="K10" s="5">
        <v>60</v>
      </c>
      <c r="L10" s="6">
        <v>9</v>
      </c>
      <c r="M10" s="5" t="s">
        <v>17</v>
      </c>
    </row>
    <row r="11" spans="1:13" ht="15" customHeight="1">
      <c r="A11" s="5">
        <v>9</v>
      </c>
      <c r="B11" s="6">
        <v>48</v>
      </c>
      <c r="C11" s="6" t="s">
        <v>18</v>
      </c>
      <c r="D11" s="5">
        <v>1</v>
      </c>
      <c r="E11" s="5" t="s">
        <v>26</v>
      </c>
      <c r="F11" s="5" t="s">
        <v>27</v>
      </c>
      <c r="G11" s="5">
        <v>7</v>
      </c>
      <c r="H11" s="6">
        <v>400</v>
      </c>
      <c r="I11" s="6">
        <v>115</v>
      </c>
      <c r="J11" s="5">
        <v>3</v>
      </c>
      <c r="K11" s="5">
        <v>45</v>
      </c>
      <c r="L11" s="6">
        <v>7</v>
      </c>
      <c r="M11" s="5" t="s">
        <v>17</v>
      </c>
    </row>
    <row r="12" spans="1:13" ht="14.25">
      <c r="A12" s="5">
        <v>10</v>
      </c>
      <c r="B12" s="6">
        <v>57</v>
      </c>
      <c r="C12" s="6" t="s">
        <v>18</v>
      </c>
      <c r="D12" s="5">
        <v>2</v>
      </c>
      <c r="E12" s="5" t="s">
        <v>28</v>
      </c>
      <c r="F12" s="5" t="s">
        <v>29</v>
      </c>
      <c r="G12" s="5">
        <v>6.5</v>
      </c>
      <c r="H12" s="6">
        <v>600</v>
      </c>
      <c r="I12" s="6">
        <v>225</v>
      </c>
      <c r="J12" s="5">
        <v>4</v>
      </c>
      <c r="K12" s="5">
        <v>60</v>
      </c>
      <c r="L12" s="6">
        <v>5</v>
      </c>
      <c r="M12" s="5" t="s">
        <v>17</v>
      </c>
    </row>
    <row r="13" spans="1:13" ht="14.25">
      <c r="A13" s="7" t="s">
        <v>30</v>
      </c>
      <c r="B13" s="7">
        <v>53.8</v>
      </c>
      <c r="C13" s="7" t="s">
        <v>31</v>
      </c>
      <c r="D13" s="7" t="s">
        <v>31</v>
      </c>
      <c r="E13" s="7" t="s">
        <v>31</v>
      </c>
      <c r="F13" s="7" t="s">
        <v>31</v>
      </c>
      <c r="G13" s="7">
        <v>5.3</v>
      </c>
      <c r="H13" s="7">
        <v>183</v>
      </c>
      <c r="I13" s="7">
        <v>145</v>
      </c>
      <c r="J13" s="7">
        <f>(J11+J4+J5+J6+J7+J8+J9+J10+J3+J12)/10</f>
        <v>3.5</v>
      </c>
      <c r="K13" s="7">
        <f>(K3+K4+K5+K6+K7+K8+K9+K10+K11+K12)/10</f>
        <v>52.5</v>
      </c>
      <c r="L13" s="7">
        <v>5.7</v>
      </c>
      <c r="M13" s="7" t="s">
        <v>31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P1"/>
  <sheetViews>
    <sheetView workbookViewId="0" topLeftCell="A1">
      <selection activeCell="P1" sqref="P1"/>
    </sheetView>
  </sheetViews>
  <sheetFormatPr defaultColWidth="8.8515625" defaultRowHeight="15"/>
  <sheetData>
    <row r="1" spans="1:16" ht="14.25">
      <c r="A1" t="e">
        <f>IF(#REF!,"AAAAAH384QA=",0)</f>
        <v>#REF!</v>
      </c>
      <c r="B1" t="e">
        <f>AND(#REF!,"AAAAAH384QE=")</f>
        <v>#REF!</v>
      </c>
      <c r="C1" t="e">
        <f>AND(#REF!,"AAAAAH384QI=")</f>
        <v>#REF!</v>
      </c>
      <c r="D1" t="e">
        <f>AND(#REF!,"AAAAAH384QM=")</f>
        <v>#REF!</v>
      </c>
      <c r="E1" t="e">
        <f>AND(#REF!,"AAAAAH384QQ=")</f>
        <v>#REF!</v>
      </c>
      <c r="F1" t="e">
        <f>IF(#REF!,"AAAAAH384QU=",0)</f>
        <v>#REF!</v>
      </c>
      <c r="G1" t="e">
        <f>IF(#REF!,"AAAAAH384QY=",0)</f>
        <v>#REF!</v>
      </c>
      <c r="H1" t="e">
        <f>IF(#REF!,"AAAAAH384Qc=",0)</f>
        <v>#REF!</v>
      </c>
      <c r="I1" t="e">
        <f>IF(#REF!,"AAAAAH384Qg=",0)</f>
        <v>#REF!</v>
      </c>
      <c r="J1">
        <f>IF(Sheet1!1:1,"AAAAAH384Qk=",0)</f>
        <v>0</v>
      </c>
      <c r="K1" t="e">
        <f>AND(Sheet1!A1,"AAAAAH384Qo=")</f>
        <v>#VALUE!</v>
      </c>
      <c r="L1" t="e">
        <f>IF(Sheet1!A:A,"AAAAAH384Qs=",0)</f>
        <v>#VALUE!</v>
      </c>
      <c r="M1">
        <f>IF(Sheet2!1:1,"AAAAAH384Qw=",0)</f>
        <v>0</v>
      </c>
      <c r="N1" t="e">
        <f>AND(Sheet2!A1,"AAAAAH384Q0=")</f>
        <v>#VALUE!</v>
      </c>
      <c r="O1">
        <f>IF(Sheet2!A:A,"AAAAAH384Q4=",0)</f>
        <v>0</v>
      </c>
      <c r="P1" t="s">
        <v>32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曾</cp:lastModifiedBy>
  <dcterms:created xsi:type="dcterms:W3CDTF">2012-02-23T18:29:07Z</dcterms:created>
  <dcterms:modified xsi:type="dcterms:W3CDTF">2022-10-25T07:28:07Z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oogle.Documents.Tracki">
    <vt:lpwstr>true</vt:lpwstr>
  </property>
  <property fmtid="{D5CDD505-2E9C-101B-9397-08002B2CF9AE}" pid="4" name="Google.Documents.Document">
    <vt:lpwstr>1_TyPZ1nq2ij5qiLP5WKwIr5Ggz64fndPXsT3KppW9cQ</vt:lpwstr>
  </property>
  <property fmtid="{D5CDD505-2E9C-101B-9397-08002B2CF9AE}" pid="5" name="Google.Documents.Revision">
    <vt:lpwstr>02868307762065459680</vt:lpwstr>
  </property>
  <property fmtid="{D5CDD505-2E9C-101B-9397-08002B2CF9AE}" pid="6" name="Google.Documents.PreviousRevision">
    <vt:lpwstr>03149905390382699891</vt:lpwstr>
  </property>
  <property fmtid="{D5CDD505-2E9C-101B-9397-08002B2CF9AE}" pid="7" name="Google.Documents.PluginVersi">
    <vt:lpwstr>2.0.2662.553</vt:lpwstr>
  </property>
  <property fmtid="{D5CDD505-2E9C-101B-9397-08002B2CF9AE}" pid="8" name="Google.Documents.MergeIncapabilityFla">
    <vt:r8>0</vt:r8>
  </property>
  <property fmtid="{D5CDD505-2E9C-101B-9397-08002B2CF9AE}" pid="9" name="KSOProductBuildV">
    <vt:lpwstr>2052-11.1.0.12598</vt:lpwstr>
  </property>
  <property fmtid="{D5CDD505-2E9C-101B-9397-08002B2CF9AE}" pid="10" name="I">
    <vt:lpwstr>10A7F3A07BB04B21B2D2DAECC137CE1C</vt:lpwstr>
  </property>
</Properties>
</file>